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AV(II.)\AV 042-2024\1 výzva\"/>
    </mc:Choice>
  </mc:AlternateContent>
  <xr:revisionPtr revIDLastSave="0" documentId="13_ncr:1_{017C2759-8FC6-4F7D-A9AD-0D4318557799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AVT!$B$1:$V$15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1" i="1" l="1"/>
  <c r="T11" i="1"/>
  <c r="P11" i="1"/>
  <c r="S8" i="1"/>
  <c r="S10" i="1"/>
  <c r="T7" i="1"/>
  <c r="P10" i="1"/>
  <c r="S9" i="1"/>
  <c r="P9" i="1"/>
  <c r="P8" i="1"/>
  <c r="P7" i="1"/>
  <c r="Q14" i="1" l="1"/>
  <c r="T10" i="1"/>
  <c r="T8" i="1"/>
  <c r="T9" i="1"/>
  <c r="S7" i="1"/>
  <c r="R14" i="1" s="1"/>
</calcChain>
</file>

<file path=xl/sharedStrings.xml><?xml version="1.0" encoding="utf-8"?>
<sst xmlns="http://schemas.openxmlformats.org/spreadsheetml/2006/main" count="64" uniqueCount="51">
  <si>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</si>
  <si>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</si>
  <si>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</si>
  <si>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</si>
  <si>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</si>
  <si>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</si>
  <si>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</si>
  <si>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</si>
  <si>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</si>
  <si>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</si>
  <si>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</si>
  <si>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</si>
  <si>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30237240-3 - Webová kamera</t>
  </si>
  <si>
    <t>32351000-8 - Příslušenství pro zvuková a video zařízení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</si>
  <si>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</si>
  <si>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</si>
  <si>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</si>
  <si>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</si>
  <si>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</si>
  <si>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</si>
  <si>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</si>
  <si>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</si>
  <si>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</si>
  <si>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</si>
  <si>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</si>
  <si>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</si>
  <si>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</si>
  <si>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</si>
  <si>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</si>
  <si>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>V případě, že se dodavatel při předání zboží na některá uvedená tel. čísla nedovolá, bude v takovém případě volat tel. 377 631 320.</t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</si>
  <si>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</si>
  <si>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</si>
  <si>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Pokud financováno z projektových prostředků, pak ŘEŠITEL uvede: NÁZEV A ČÍSLO DOTAČNÍHO PROJEKTU</t>
  </si>
  <si>
    <t>Příloha č. 2 Kupní smlouvy - technická specifikace
Audiovizuální technika (II.) 042 - 2024</t>
  </si>
  <si>
    <t>Paměťová karta SDXC 256 GB</t>
  </si>
  <si>
    <t>Paměťová karta micro SDXC 256 GB</t>
  </si>
  <si>
    <t>Originální akumulátor pro kameru Panasonic</t>
  </si>
  <si>
    <t>Čtečka karet 3-slot</t>
  </si>
  <si>
    <t>USB čtečka paměťových karet s minimálně těmito parametry:
- připojení USB-A 3.2 Gen 1
- slot Micro SD: microSD, microSDHC, microSDXC, TransFlash
- slot SD: SecureDigital, SDHC, SDXC, MultiMedia Card, MMC 4.0, MMC Dual Voltage, MMC mobile, RS-MMC, s adaptérem miniSD, MMC Micro
- slot CF: Compact Flash, CF Type I
- podpora UHS-II
- podpora přenosových rychlostí 5000 / 480 / 12 Mb/s (Superspeed / High / Full speed)
- podpora Plug and Play a Hot Swap
- připojení přes USB konektor typu A male
- podpora připojení telefonů s microUSB konektorem přes OTG redukci
- podpora připojení telefonů s USB-C konektorem pomocí USB-C &lt;-&gt; USB-A redukce
- napájení čtečky po USB sběrnici (bus-power)
- LED dioda indikující vložení karty (trvalým svitem) a přenos dat (blikáním)
- maximální rozměry 65 x 65 x 18 mm
- délka napevno uchyceného kabelu cca 15 cm
- hmotnost v rozmězí cca 50-60 g
- odolné hlinékové provedení těla
- podpora W7, 8, 10, 11, Linux, Android</t>
  </si>
  <si>
    <t>30 dní</t>
  </si>
  <si>
    <t>Petr Jakubik,
Tel.: 606 050 828,
37763 1983</t>
  </si>
  <si>
    <t>Univerzitní 20, 
301 00 Plzeň,
Centrum informatizace a výpočetní techniky - Oddělení Telekomunikační a prezentační služby, 
místnost UI 318</t>
  </si>
  <si>
    <r>
      <t xml:space="preserve">Paměťová karta s minimálně těmito parametry:
- kapacita: 256 GB
- typ: SDXC
- rychlost čtení: až 200 MB/s
- rychlost zápisu: až 140 MB/s
- speed Class 10, UHS-I, U3 Speed, Video Speed Class V30
- zvládá nahrávání videa ve 4K
- odolnost proti teplu, nárazu a rentgenu
- </t>
    </r>
    <r>
      <rPr>
        <b/>
        <sz val="11"/>
        <rFont val="Calibri"/>
        <family val="2"/>
        <charset val="238"/>
        <scheme val="minor"/>
      </rPr>
      <t>kompatibilní s kamerou Panasonic AG-UX180 a HC-X2</t>
    </r>
  </si>
  <si>
    <r>
      <t>Paměťová karta s minimálně těmito parametry:
- kapacita: 256 GB
- typ: micro SDXC
- rychlost čtení: až 200 MB/s
- rychlost zápisu: až 140 MB/s
- Speed Class 10, UHS-I, U3 Speed, Video Speed Class V30
- zvládá nahrávání videa ve 4K
- odolnost proti teplu, nárazu a rentgenu
- součástí balení adaptér na velikost SD
-</t>
    </r>
    <r>
      <rPr>
        <b/>
        <sz val="11"/>
        <rFont val="Calibri"/>
        <family val="2"/>
        <charset val="238"/>
        <scheme val="minor"/>
      </rPr>
      <t xml:space="preserve"> kompatibilní s kamerou Panasonic AG-UX180 a HC-X2</t>
    </r>
  </si>
  <si>
    <r>
      <t xml:space="preserve">Originální akumulátor </t>
    </r>
    <r>
      <rPr>
        <b/>
        <sz val="11"/>
        <rFont val="Calibri"/>
        <family val="2"/>
        <charset val="238"/>
        <scheme val="minor"/>
      </rPr>
      <t>pro kamery Panasonic AG-UX180 a HC-X2</t>
    </r>
    <r>
      <rPr>
        <sz val="11"/>
        <rFont val="Calibri"/>
        <family val="2"/>
        <charset val="238"/>
        <scheme val="minor"/>
      </rPr>
      <t xml:space="preserve"> s minimálně těmito parametry:
- kapacita 5800 mAh
- hmotnost min. 220 g, maximálně 250 g</t>
    </r>
  </si>
  <si>
    <t>IP kamera</t>
  </si>
  <si>
    <t>Samostatná faktura</t>
  </si>
  <si>
    <t>21 dní</t>
  </si>
  <si>
    <t>Ing. Jiří Basl, Ph.D., 
Tel.: 37763 4249,
603 216 039</t>
  </si>
  <si>
    <t>Univerzitní 26, 
301 00 Plzeň, 
Fakulta elektrotechnická - Katedra elektroniky a informačních technologií,
místnost EK 502</t>
  </si>
  <si>
    <t>IP kamera, Indor, Autotracking, napájení přes síťový adaptér (ne PoE), rozlišení min. 3MP, zorný úhel min. 112 °, slot micro SD (karty až 512 GB), ETH, Wi-Fi (min. 2,4 GHz), možnost zobrazení v prohlížeči PC.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</si>
</sst>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7" fillId="0" borderId="0"/>
  </cellStyleXfs>
  <cellXfs count="124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1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1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0" fontId="19" fillId="5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top" wrapText="1"/>
    </xf>
    <xf numFmtId="0" fontId="18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1" fillId="4" borderId="7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49" fontId="24" fillId="0" borderId="0" xfId="0" applyNumberFormat="1" applyFont="1" applyAlignment="1">
      <alignment vertical="center" wrapText="1"/>
    </xf>
    <xf numFmtId="3" fontId="0" fillId="2" borderId="9" xfId="0" applyNumberForma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left" vertical="center" wrapText="1" indent="1"/>
    </xf>
    <xf numFmtId="0" fontId="25" fillId="4" borderId="10" xfId="0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10" fillId="3" borderId="10" xfId="0" applyNumberFormat="1" applyFon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left" vertical="center" wrapText="1" indent="1"/>
    </xf>
    <xf numFmtId="0" fontId="25" fillId="4" borderId="12" xfId="0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10" fillId="3" borderId="12" xfId="0" applyNumberFormat="1" applyFon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left" vertical="center" wrapText="1" indent="1"/>
    </xf>
    <xf numFmtId="0" fontId="25" fillId="4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10" fillId="3" borderId="15" xfId="0" applyNumberFormat="1" applyFon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3" fontId="0" fillId="3" borderId="7" xfId="0" applyNumberForma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left" vertical="center" wrapText="1" indent="1"/>
    </xf>
    <xf numFmtId="0" fontId="25" fillId="4" borderId="7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4" fillId="3" borderId="7" xfId="0" applyFont="1" applyFill="1" applyBorder="1" applyAlignment="1">
      <alignment horizontal="center" vertical="center" wrapText="1"/>
    </xf>
    <xf numFmtId="164" fontId="0" fillId="0" borderId="7" xfId="0" applyNumberFormat="1" applyBorder="1" applyAlignment="1">
      <alignment horizontal="right" vertical="center" indent="1"/>
    </xf>
    <xf numFmtId="164" fontId="10" fillId="3" borderId="7" xfId="0" applyNumberFormat="1" applyFon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 vertical="center" wrapText="1"/>
    </xf>
    <xf numFmtId="0" fontId="23" fillId="0" borderId="0" xfId="0" applyFont="1" applyAlignment="1">
      <alignment horizontal="left" vertical="center" wrapText="1"/>
    </xf>
    <xf numFmtId="164" fontId="9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1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 wrapText="1"/>
    </xf>
    <xf numFmtId="0" fontId="11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14" fillId="3" borderId="8" xfId="0" applyFont="1" applyFill="1" applyBorder="1" applyAlignment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5" fillId="4" borderId="10" xfId="0" applyFont="1" applyFill="1" applyBorder="1" applyAlignment="1" applyProtection="1">
      <alignment horizontal="center" vertical="center" wrapText="1"/>
      <protection locked="0"/>
    </xf>
    <xf numFmtId="0" fontId="15" fillId="4" borderId="12" xfId="0" applyFont="1" applyFill="1" applyBorder="1" applyAlignment="1" applyProtection="1">
      <alignment horizontal="center" vertical="center" wrapText="1"/>
      <protection locked="0"/>
    </xf>
    <xf numFmtId="0" fontId="15" fillId="4" borderId="15" xfId="0" applyFont="1" applyFill="1" applyBorder="1" applyAlignment="1" applyProtection="1">
      <alignment horizontal="center" vertical="center" wrapText="1"/>
      <protection locked="0"/>
    </xf>
    <xf numFmtId="0" fontId="15" fillId="4" borderId="7" xfId="0" applyFont="1" applyFill="1" applyBorder="1" applyAlignment="1" applyProtection="1">
      <alignment horizontal="center" vertical="center" wrapText="1"/>
      <protection locked="0"/>
    </xf>
    <xf numFmtId="164" fontId="15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7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61"/>
  <sheetViews>
    <sheetView tabSelected="1" zoomScale="70" zoomScaleNormal="70" workbookViewId="0">
      <selection activeCell="G8" sqref="G8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1" style="1" customWidth="1"/>
    <col min="4" max="4" width="10.7109375" style="2" customWidth="1"/>
    <col min="5" max="5" width="10.28515625" style="3" customWidth="1"/>
    <col min="6" max="6" width="135.85546875" style="1" customWidth="1"/>
    <col min="7" max="7" width="29.7109375" style="1" customWidth="1"/>
    <col min="8" max="8" width="23.5703125" style="1" customWidth="1"/>
    <col min="9" max="9" width="24.140625" style="1" customWidth="1"/>
    <col min="10" max="10" width="16.5703125" style="1" customWidth="1"/>
    <col min="11" max="11" width="27.28515625" hidden="1" customWidth="1"/>
    <col min="12" max="12" width="24.7109375" customWidth="1"/>
    <col min="13" max="13" width="21.5703125" customWidth="1"/>
    <col min="14" max="14" width="41.42578125" style="1" customWidth="1"/>
    <col min="15" max="15" width="26" style="1" bestFit="1" customWidth="1"/>
    <col min="16" max="16" width="17.7109375" style="1" hidden="1" customWidth="1"/>
    <col min="17" max="17" width="21.5703125" customWidth="1"/>
    <col min="18" max="18" width="23.28515625" customWidth="1"/>
    <col min="19" max="19" width="20.7109375" bestFit="1" customWidth="1"/>
    <col min="20" max="20" width="21" customWidth="1"/>
    <col min="21" max="21" width="11.5703125" hidden="1" customWidth="1"/>
    <col min="22" max="22" width="32.28515625" style="4" customWidth="1"/>
  </cols>
  <sheetData>
    <row r="1" spans="1:22" ht="42.6" customHeight="1" x14ac:dyDescent="0.25">
      <c r="B1" s="95" t="s">
        <v>33</v>
      </c>
      <c r="C1" s="95"/>
      <c r="D1" s="95"/>
      <c r="E1" s="95"/>
      <c r="G1" s="40"/>
    </row>
    <row r="2" spans="1:22" ht="18.75" x14ac:dyDescent="0.25">
      <c r="C2"/>
      <c r="D2" s="11"/>
      <c r="E2" s="5"/>
      <c r="F2" s="6"/>
      <c r="G2" s="96"/>
      <c r="H2" s="96"/>
      <c r="I2" s="96"/>
      <c r="J2" s="96"/>
      <c r="K2" s="96"/>
      <c r="L2" s="96"/>
      <c r="M2" s="96"/>
      <c r="N2" s="96"/>
      <c r="O2" s="6"/>
      <c r="P2" s="6"/>
      <c r="Q2" s="6"/>
      <c r="R2" s="6"/>
      <c r="T2" s="8"/>
      <c r="U2" s="9"/>
      <c r="V2" s="10"/>
    </row>
    <row r="3" spans="1:22" ht="15.75" x14ac:dyDescent="0.25">
      <c r="B3" s="14"/>
      <c r="C3" s="12" t="s">
        <v>0</v>
      </c>
      <c r="D3" s="13"/>
      <c r="E3" s="13"/>
      <c r="F3" s="13"/>
      <c r="G3" s="96"/>
      <c r="H3" s="96"/>
      <c r="I3" s="96"/>
      <c r="J3" s="96"/>
      <c r="K3" s="96"/>
      <c r="L3" s="96"/>
      <c r="M3" s="96"/>
      <c r="N3" s="96"/>
      <c r="O3" s="35"/>
      <c r="P3" s="35"/>
      <c r="Q3" s="35"/>
      <c r="R3" s="35"/>
      <c r="T3" s="8"/>
    </row>
    <row r="4" spans="1:22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8"/>
      <c r="J4" s="8"/>
      <c r="K4" s="8"/>
      <c r="L4" s="8"/>
      <c r="M4" s="8"/>
      <c r="N4" s="6"/>
      <c r="O4" s="6"/>
      <c r="P4" s="6"/>
      <c r="Q4" s="8"/>
      <c r="R4" s="8"/>
      <c r="T4" s="8"/>
    </row>
    <row r="5" spans="1:22" ht="34.5" customHeight="1" thickBot="1" x14ac:dyDescent="0.3">
      <c r="B5" s="17"/>
      <c r="C5" s="18"/>
      <c r="D5" s="19"/>
      <c r="E5" s="19"/>
      <c r="F5" s="6"/>
      <c r="G5" s="38" t="s">
        <v>2</v>
      </c>
      <c r="H5" s="38" t="s">
        <v>2</v>
      </c>
      <c r="I5" s="6"/>
      <c r="J5" s="6"/>
      <c r="N5" s="6"/>
      <c r="O5" s="21"/>
      <c r="P5" s="21"/>
      <c r="R5" s="20" t="s">
        <v>2</v>
      </c>
      <c r="V5" s="7"/>
    </row>
    <row r="6" spans="1:22" ht="67.150000000000006" customHeight="1" thickTop="1" thickBot="1" x14ac:dyDescent="0.3">
      <c r="B6" s="22" t="s">
        <v>3</v>
      </c>
      <c r="C6" s="23" t="s">
        <v>14</v>
      </c>
      <c r="D6" s="23" t="s">
        <v>4</v>
      </c>
      <c r="E6" s="23" t="s">
        <v>15</v>
      </c>
      <c r="F6" s="23" t="s">
        <v>16</v>
      </c>
      <c r="G6" s="39" t="s">
        <v>5</v>
      </c>
      <c r="H6" s="39" t="s">
        <v>27</v>
      </c>
      <c r="I6" s="34" t="s">
        <v>17</v>
      </c>
      <c r="J6" s="34" t="s">
        <v>18</v>
      </c>
      <c r="K6" s="23" t="s">
        <v>32</v>
      </c>
      <c r="L6" s="34" t="s">
        <v>19</v>
      </c>
      <c r="M6" s="36" t="s">
        <v>20</v>
      </c>
      <c r="N6" s="34" t="s">
        <v>21</v>
      </c>
      <c r="O6" s="23" t="s">
        <v>31</v>
      </c>
      <c r="P6" s="34" t="s">
        <v>22</v>
      </c>
      <c r="Q6" s="23" t="s">
        <v>6</v>
      </c>
      <c r="R6" s="24" t="s">
        <v>7</v>
      </c>
      <c r="S6" s="87" t="s">
        <v>8</v>
      </c>
      <c r="T6" s="87" t="s">
        <v>9</v>
      </c>
      <c r="U6" s="34" t="s">
        <v>23</v>
      </c>
      <c r="V6" s="34" t="s">
        <v>24</v>
      </c>
    </row>
    <row r="7" spans="1:22" ht="172.5" customHeight="1" thickTop="1" x14ac:dyDescent="0.25">
      <c r="A7" s="25"/>
      <c r="B7" s="41">
        <v>1</v>
      </c>
      <c r="C7" s="42" t="s">
        <v>34</v>
      </c>
      <c r="D7" s="43">
        <v>4</v>
      </c>
      <c r="E7" s="44" t="s">
        <v>30</v>
      </c>
      <c r="F7" s="45" t="s">
        <v>42</v>
      </c>
      <c r="G7" s="116"/>
      <c r="H7" s="46" t="s">
        <v>28</v>
      </c>
      <c r="I7" s="107" t="s">
        <v>46</v>
      </c>
      <c r="J7" s="108" t="s">
        <v>28</v>
      </c>
      <c r="K7" s="110"/>
      <c r="L7" s="114"/>
      <c r="M7" s="92" t="s">
        <v>40</v>
      </c>
      <c r="N7" s="92" t="s">
        <v>41</v>
      </c>
      <c r="O7" s="112" t="s">
        <v>39</v>
      </c>
      <c r="P7" s="47">
        <f>D7*Q7</f>
        <v>4800</v>
      </c>
      <c r="Q7" s="48">
        <v>1200</v>
      </c>
      <c r="R7" s="120"/>
      <c r="S7" s="49">
        <f>D7*R7</f>
        <v>0</v>
      </c>
      <c r="T7" s="50" t="str">
        <f t="shared" ref="T7" si="0">IF(ISNUMBER(R7), IF(R7&gt;Q7,"NEVYHOVUJE","VYHOVUJE")," ")</f>
        <v xml:space="preserve"> </v>
      </c>
      <c r="U7" s="88"/>
      <c r="V7" s="90" t="s">
        <v>13</v>
      </c>
    </row>
    <row r="8" spans="1:22" ht="172.5" customHeight="1" x14ac:dyDescent="0.25">
      <c r="A8" s="25"/>
      <c r="B8" s="51">
        <v>2</v>
      </c>
      <c r="C8" s="52" t="s">
        <v>35</v>
      </c>
      <c r="D8" s="53">
        <v>2</v>
      </c>
      <c r="E8" s="54" t="s">
        <v>30</v>
      </c>
      <c r="F8" s="55" t="s">
        <v>43</v>
      </c>
      <c r="G8" s="117"/>
      <c r="H8" s="56" t="s">
        <v>28</v>
      </c>
      <c r="I8" s="93"/>
      <c r="J8" s="109"/>
      <c r="K8" s="111"/>
      <c r="L8" s="115"/>
      <c r="M8" s="93"/>
      <c r="N8" s="94"/>
      <c r="O8" s="113"/>
      <c r="P8" s="57">
        <f>D8*Q8</f>
        <v>2000</v>
      </c>
      <c r="Q8" s="58">
        <v>1000</v>
      </c>
      <c r="R8" s="121"/>
      <c r="S8" s="59">
        <f>D8*R8</f>
        <v>0</v>
      </c>
      <c r="T8" s="60" t="str">
        <f t="shared" ref="T8" si="1">IF(ISNUMBER(R8), IF(R8&gt;Q8,"NEVYHOVUJE","VYHOVUJE")," ")</f>
        <v xml:space="preserve"> </v>
      </c>
      <c r="U8" s="89"/>
      <c r="V8" s="91"/>
    </row>
    <row r="9" spans="1:22" ht="94.5" customHeight="1" x14ac:dyDescent="0.25">
      <c r="A9" s="25"/>
      <c r="B9" s="51">
        <v>3</v>
      </c>
      <c r="C9" s="52" t="s">
        <v>36</v>
      </c>
      <c r="D9" s="53">
        <v>3</v>
      </c>
      <c r="E9" s="54" t="s">
        <v>30</v>
      </c>
      <c r="F9" s="55" t="s">
        <v>44</v>
      </c>
      <c r="G9" s="117"/>
      <c r="H9" s="56" t="s">
        <v>28</v>
      </c>
      <c r="I9" s="93"/>
      <c r="J9" s="109"/>
      <c r="K9" s="111"/>
      <c r="L9" s="115"/>
      <c r="M9" s="93"/>
      <c r="N9" s="94"/>
      <c r="O9" s="113"/>
      <c r="P9" s="57">
        <f>D9*Q9</f>
        <v>12900</v>
      </c>
      <c r="Q9" s="58">
        <v>4300</v>
      </c>
      <c r="R9" s="121"/>
      <c r="S9" s="59">
        <f>D9*R9</f>
        <v>0</v>
      </c>
      <c r="T9" s="60" t="str">
        <f t="shared" ref="T9" si="2">IF(ISNUMBER(R9), IF(R9&gt;Q9,"NEVYHOVUJE","VYHOVUJE")," ")</f>
        <v xml:space="preserve"> </v>
      </c>
      <c r="U9" s="89"/>
      <c r="V9" s="91"/>
    </row>
    <row r="10" spans="1:22" ht="321.75" customHeight="1" thickBot="1" x14ac:dyDescent="0.3">
      <c r="A10" s="25"/>
      <c r="B10" s="61">
        <v>4</v>
      </c>
      <c r="C10" s="62" t="s">
        <v>37</v>
      </c>
      <c r="D10" s="63">
        <v>2</v>
      </c>
      <c r="E10" s="64" t="s">
        <v>30</v>
      </c>
      <c r="F10" s="65" t="s">
        <v>38</v>
      </c>
      <c r="G10" s="118"/>
      <c r="H10" s="66" t="s">
        <v>28</v>
      </c>
      <c r="I10" s="93"/>
      <c r="J10" s="109"/>
      <c r="K10" s="111"/>
      <c r="L10" s="115"/>
      <c r="M10" s="93"/>
      <c r="N10" s="94"/>
      <c r="O10" s="113"/>
      <c r="P10" s="67">
        <f>D10*Q10</f>
        <v>1000</v>
      </c>
      <c r="Q10" s="68">
        <v>500</v>
      </c>
      <c r="R10" s="122"/>
      <c r="S10" s="69">
        <f>D10*R10</f>
        <v>0</v>
      </c>
      <c r="T10" s="70" t="str">
        <f t="shared" ref="T10" si="3">IF(ISNUMBER(R10), IF(R10&gt;Q10,"NEVYHOVUJE","VYHOVUJE")," ")</f>
        <v xml:space="preserve"> </v>
      </c>
      <c r="U10" s="89"/>
      <c r="V10" s="91"/>
    </row>
    <row r="11" spans="1:22" ht="165" customHeight="1" thickBot="1" x14ac:dyDescent="0.3">
      <c r="A11" s="25"/>
      <c r="B11" s="71">
        <v>5</v>
      </c>
      <c r="C11" s="72" t="s">
        <v>45</v>
      </c>
      <c r="D11" s="73">
        <v>2</v>
      </c>
      <c r="E11" s="74" t="s">
        <v>30</v>
      </c>
      <c r="F11" s="75" t="s">
        <v>50</v>
      </c>
      <c r="G11" s="119"/>
      <c r="H11" s="76" t="s">
        <v>28</v>
      </c>
      <c r="I11" s="77" t="s">
        <v>46</v>
      </c>
      <c r="J11" s="77" t="s">
        <v>28</v>
      </c>
      <c r="K11" s="78"/>
      <c r="L11" s="79"/>
      <c r="M11" s="77" t="s">
        <v>48</v>
      </c>
      <c r="N11" s="77" t="s">
        <v>49</v>
      </c>
      <c r="O11" s="80" t="s">
        <v>47</v>
      </c>
      <c r="P11" s="81">
        <f>D11*Q11</f>
        <v>1700</v>
      </c>
      <c r="Q11" s="82">
        <v>850</v>
      </c>
      <c r="R11" s="123"/>
      <c r="S11" s="83">
        <f>D11*R11</f>
        <v>0</v>
      </c>
      <c r="T11" s="84" t="str">
        <f t="shared" ref="T11" si="4">IF(ISNUMBER(R11), IF(R11&gt;Q11,"NEVYHOVUJE","VYHOVUJE")," ")</f>
        <v xml:space="preserve"> </v>
      </c>
      <c r="U11" s="74"/>
      <c r="V11" s="85" t="s">
        <v>12</v>
      </c>
    </row>
    <row r="12" spans="1:22" ht="13.5" customHeight="1" thickTop="1" thickBot="1" x14ac:dyDescent="0.3">
      <c r="C12"/>
      <c r="D12"/>
      <c r="E12"/>
      <c r="F12"/>
      <c r="G12"/>
      <c r="H12"/>
      <c r="I12"/>
      <c r="J12"/>
      <c r="N12"/>
      <c r="O12"/>
      <c r="P12"/>
      <c r="S12" s="37"/>
    </row>
    <row r="13" spans="1:22" ht="49.5" customHeight="1" thickTop="1" thickBot="1" x14ac:dyDescent="0.3">
      <c r="B13" s="102" t="s">
        <v>26</v>
      </c>
      <c r="C13" s="103"/>
      <c r="D13" s="103"/>
      <c r="E13" s="103"/>
      <c r="F13" s="103"/>
      <c r="G13" s="103"/>
      <c r="H13" s="86"/>
      <c r="I13" s="26"/>
      <c r="J13" s="26"/>
      <c r="K13" s="26"/>
      <c r="L13" s="27"/>
      <c r="M13" s="7"/>
      <c r="N13" s="7"/>
      <c r="O13" s="28"/>
      <c r="P13" s="28"/>
      <c r="Q13" s="29" t="s">
        <v>10</v>
      </c>
      <c r="R13" s="104" t="s">
        <v>11</v>
      </c>
      <c r="S13" s="105"/>
      <c r="T13" s="106"/>
      <c r="U13" s="21"/>
      <c r="V13" s="30"/>
    </row>
    <row r="14" spans="1:22" ht="53.25" customHeight="1" thickTop="1" thickBot="1" x14ac:dyDescent="0.3">
      <c r="B14" s="101" t="s">
        <v>25</v>
      </c>
      <c r="C14" s="101"/>
      <c r="D14" s="101"/>
      <c r="E14" s="101"/>
      <c r="F14" s="101"/>
      <c r="G14" s="101"/>
      <c r="H14" s="101"/>
      <c r="I14" s="31"/>
      <c r="L14" s="11"/>
      <c r="M14" s="11"/>
      <c r="N14" s="11"/>
      <c r="O14" s="32"/>
      <c r="P14" s="32"/>
      <c r="Q14" s="33">
        <f>SUM(P7:P11)</f>
        <v>22400</v>
      </c>
      <c r="R14" s="97">
        <f>SUM(S7:S11)</f>
        <v>0</v>
      </c>
      <c r="S14" s="98"/>
      <c r="T14" s="99"/>
    </row>
    <row r="15" spans="1:22" ht="15.75" thickTop="1" x14ac:dyDescent="0.25">
      <c r="B15" s="100" t="s">
        <v>29</v>
      </c>
      <c r="C15" s="100"/>
      <c r="D15" s="100"/>
      <c r="E15" s="100"/>
      <c r="F15" s="100"/>
    </row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</sheetData>
  <sheetProtection algorithmName="SHA-512" hashValue="xZ+Eyk0q9I2MKf0+gwyMdA0MNTzuLiS1hMTzkIiMz8ky748Cxz76E9HYZDYRAXyegWhsLoq9NIeExRk0pJxl2Q==" saltValue="wYo0f4t3NWHaSZEQJSMsPQ==" spinCount="100000" sheet="1" objects="1" scenarios="1"/>
  <mergeCells count="16">
    <mergeCell ref="B1:E1"/>
    <mergeCell ref="G2:N3"/>
    <mergeCell ref="R14:T14"/>
    <mergeCell ref="B15:F15"/>
    <mergeCell ref="B14:H14"/>
    <mergeCell ref="B13:G13"/>
    <mergeCell ref="R13:T13"/>
    <mergeCell ref="I7:I10"/>
    <mergeCell ref="J7:J10"/>
    <mergeCell ref="K7:K10"/>
    <mergeCell ref="O7:O10"/>
    <mergeCell ref="L7:L10"/>
    <mergeCell ref="U7:U10"/>
    <mergeCell ref="V7:V10"/>
    <mergeCell ref="M7:M10"/>
    <mergeCell ref="N7:N10"/>
  </mergeCells>
  <conditionalFormatting sqref="D7:D11">
    <cfRule type="containsBlanks" dxfId="6" priority="1">
      <formula>LEN(TRIM(D7))=0</formula>
    </cfRule>
  </conditionalFormatting>
  <conditionalFormatting sqref="G7:H11 R7:R11">
    <cfRule type="notContainsBlanks" dxfId="5" priority="41">
      <formula>LEN(TRIM(G7))&gt;0</formula>
    </cfRule>
    <cfRule type="notContainsBlanks" dxfId="4" priority="42">
      <formula>LEN(TRIM(G7))&gt;0</formula>
    </cfRule>
    <cfRule type="containsBlanks" dxfId="3" priority="44">
      <formula>LEN(TRIM(G7))=0</formula>
    </cfRule>
  </conditionalFormatting>
  <conditionalFormatting sqref="G7:H11">
    <cfRule type="notContainsBlanks" dxfId="2" priority="40">
      <formula>LEN(TRIM(G7))&gt;0</formula>
    </cfRule>
  </conditionalFormatting>
  <conditionalFormatting sqref="T7:T11">
    <cfRule type="cellIs" dxfId="1" priority="63" operator="equal">
      <formula>"NEVYHOVUJE"</formula>
    </cfRule>
    <cfRule type="cellIs" dxfId="0" priority="64" operator="equal">
      <formula>"VYHOVUJE"</formula>
    </cfRule>
  </conditionalFormatting>
  <dataValidations count="2">
    <dataValidation type="list" allowBlank="1" showInputMessage="1" showErrorMessage="1" sqref="J7" xr:uid="{9F1C58AD-5758-45A9-9BCC-47D9E8D40FAE}">
      <formula1>"ANO,NE"</formula1>
    </dataValidation>
    <dataValidation type="list" showInputMessage="1" showErrorMessage="1" sqref="E7:E11" xr:uid="{FEE879A1-3785-4154-A7E4-C2775DBC6DD4}">
      <formula1>"ks,bal,sada,"</formula1>
    </dataValidation>
  </dataValidations>
  <pageMargins left="7.874015748031496E-2" right="0.11811023622047245" top="0.31496062992125984" bottom="0.35433070866141736" header="0.15748031496062992" footer="0.19685039370078741"/>
  <pageSetup paperSize="9" scale="26" orientation="landscape" r:id="rId1"/>
  <headerFooter>
    <oddFooter>&amp;C&amp;P z 2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Hana Pešková</cp:lastModifiedBy>
  <cp:revision>1</cp:revision>
  <cp:lastPrinted>2024-07-03T07:14:24Z</cp:lastPrinted>
  <dcterms:created xsi:type="dcterms:W3CDTF">2014-03-05T12:43:32Z</dcterms:created>
  <dcterms:modified xsi:type="dcterms:W3CDTF">2024-07-04T10:34:27Z</dcterms:modified>
</cp:coreProperties>
</file>